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-Отдел мониторинга и актуализации РП (21.08.15)\7. Краткосрочные планы\Региональные\2017-2019\Разбивка по МО для сайта в раздел капитальный ремонт 2019\"/>
    </mc:Choice>
  </mc:AlternateContent>
  <bookViews>
    <workbookView xWindow="0" yWindow="0" windowWidth="28800" windowHeight="12285"/>
  </bookViews>
  <sheets>
    <sheet name="изменение" sheetId="1" r:id="rId1"/>
  </sheets>
  <definedNames>
    <definedName name="_xlnm._FilterDatabase" localSheetId="0" hidden="1">изменение!$A$12:$AM$30</definedName>
    <definedName name="_xlnm.Print_Titles" localSheetId="0">изменение!$11:$11</definedName>
    <definedName name="_xlnm.Print_Area" localSheetId="0">изменение!$A$1:$Q$30</definedName>
  </definedNames>
  <calcPr calcId="152511"/>
</workbook>
</file>

<file path=xl/calcChain.xml><?xml version="1.0" encoding="utf-8"?>
<calcChain xmlns="http://schemas.openxmlformats.org/spreadsheetml/2006/main">
  <c r="H12" i="1" l="1"/>
  <c r="I12" i="1"/>
  <c r="L14" i="1"/>
  <c r="L20" i="1"/>
  <c r="L24" i="1"/>
  <c r="L28" i="1"/>
  <c r="L12" i="1" l="1"/>
  <c r="O30" i="1" l="1"/>
  <c r="P30" i="1" s="1"/>
  <c r="N24" i="1"/>
  <c r="O24" i="1"/>
  <c r="P24" i="1"/>
  <c r="M26" i="1"/>
  <c r="Q26" i="1" s="1"/>
  <c r="M27" i="1"/>
  <c r="Q27" i="1" s="1"/>
  <c r="M25" i="1"/>
  <c r="Q25" i="1" l="1"/>
  <c r="M24" i="1"/>
  <c r="Q24" i="1" s="1"/>
  <c r="M23" i="1" l="1"/>
  <c r="M19" i="1" l="1"/>
  <c r="Q19" i="1" s="1"/>
  <c r="M29" i="1"/>
  <c r="M22" i="1"/>
  <c r="M21" i="1"/>
  <c r="M18" i="1"/>
  <c r="M17" i="1"/>
  <c r="M16" i="1"/>
  <c r="M15" i="1"/>
  <c r="M20" i="1" l="1"/>
  <c r="M14" i="1"/>
  <c r="N20" i="1" l="1"/>
  <c r="O20" i="1"/>
  <c r="P20" i="1"/>
  <c r="N14" i="1"/>
  <c r="O14" i="1"/>
  <c r="P14" i="1"/>
  <c r="Q18" i="1"/>
  <c r="Q22" i="1"/>
  <c r="P28" i="1" l="1"/>
  <c r="P12" i="1" s="1"/>
  <c r="Q29" i="1"/>
  <c r="M28" i="1"/>
  <c r="M12" i="1" s="1"/>
  <c r="N28" i="1"/>
  <c r="N12" i="1" s="1"/>
  <c r="O28" i="1" l="1"/>
  <c r="O12" i="1" s="1"/>
  <c r="Q12" i="1" s="1"/>
  <c r="Q30" i="1"/>
  <c r="Q28" i="1" l="1"/>
  <c r="Q23" i="1" l="1"/>
  <c r="Q21" i="1"/>
  <c r="Q20" i="1"/>
  <c r="Q17" i="1"/>
  <c r="Q16" i="1"/>
  <c r="Q15" i="1"/>
  <c r="Q14" i="1"/>
  <c r="Q13" i="1"/>
</calcChain>
</file>

<file path=xl/sharedStrings.xml><?xml version="1.0" encoding="utf-8"?>
<sst xmlns="http://schemas.openxmlformats.org/spreadsheetml/2006/main" count="93" uniqueCount="45">
  <si>
    <t>ул. Советская</t>
  </si>
  <si>
    <t>с. Яр-Сале</t>
  </si>
  <si>
    <t>Ямальский район</t>
  </si>
  <si>
    <t>Х</t>
  </si>
  <si>
    <t>11</t>
  </si>
  <si>
    <t>08</t>
  </si>
  <si>
    <t>20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</si>
  <si>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</si>
  <si>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</si>
  <si>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</si>
  <si>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</si>
  <si>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</si>
  <si>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</si>
  <si>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</si>
  <si>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</si>
  <si>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</si>
  <si>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</si>
  <si>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</si>
  <si>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</si>
  <si>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КИ</t>
  </si>
  <si>
    <t>Ассигнования, не распределенные муниципальным образованием</t>
  </si>
  <si>
    <t>Наименование муниципального образования (городской округ, муниципальный район)</t>
  </si>
  <si>
    <t>Количество зарегистрированных жителей (чел.)</t>
  </si>
  <si>
    <t>многоквартирный дом (№, корп.)</t>
  </si>
  <si>
    <t>ул. Кугаевского Николая Дмитриевича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</si>
  <si>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</si>
  <si>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</si>
  <si>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ремонт фасада</t>
  </si>
  <si>
    <t>услуги по строительному контролю</t>
  </si>
  <si>
    <t>ремонт крыши</t>
  </si>
  <si>
    <t>ремонт фундамента многоквартирного дома</t>
  </si>
  <si>
    <t>Код ОКТМО муниципаль-ного образования (№)</t>
  </si>
  <si>
    <t>Итого: муниципальное образование Ямальский район 2019 год</t>
  </si>
  <si>
    <t>ул. Худи Сэроко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</si>
  <si>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</si>
  <si>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</si>
  <si>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</si>
  <si>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27А</t>
  </si>
  <si>
    <t>Общая площадь многоквартир-ного дома                      (кв. м)</t>
  </si>
  <si>
    <t xml:space="preserve">проведение проверки на достоверность определения сметной стоимости капитального ремонта
</t>
  </si>
  <si>
    <t>микрорайон, проспект, улица, переулок, проезд (мкр., пр., ул., пер., проезд)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</si>
  <si>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
(далее - автономный округ)</t>
  </si>
  <si>
    <t>конст-руктив (капи-тальное испол-нение) (далее - КИ)</t>
  </si>
  <si>
    <t>город, поселок городского типа, поселок, село, деревня, населенный пункт 
(г., пгт, пос., с., д., н/п)</t>
  </si>
  <si>
    <t>расположенных на территории Ямало-Ненецкого автономного округа,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</si>
</sst>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2" borderId="0" xfId="0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vertical="top"/>
    </xf>
    <xf numFmtId="3" fontId="8" fillId="0" borderId="5" xfId="0" applyNumberFormat="1" applyFont="1" applyFill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horizontal="right" vertical="top" wrapText="1"/>
    </xf>
    <xf numFmtId="4" fontId="5" fillId="0" borderId="6" xfId="0" applyNumberFormat="1" applyFont="1" applyFill="1" applyBorder="1" applyAlignment="1">
      <alignment horizontal="right" vertical="top"/>
    </xf>
    <xf numFmtId="4" fontId="5" fillId="0" borderId="1" xfId="1" applyNumberFormat="1" applyFont="1" applyFill="1" applyBorder="1" applyAlignment="1">
      <alignment vertical="top" wrapText="1"/>
    </xf>
    <xf numFmtId="4" fontId="5" fillId="0" borderId="1" xfId="1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1" applyNumberFormat="1" applyFont="1" applyFill="1" applyBorder="1" applyAlignment="1">
      <alignment horizontal="center" vertical="top" wrapText="1"/>
    </xf>
    <xf numFmtId="4" fontId="7" fillId="0" borderId="5" xfId="0" applyNumberFormat="1" applyFont="1" applyFill="1" applyBorder="1" applyAlignment="1">
      <alignment vertical="top"/>
    </xf>
    <xf numFmtId="4" fontId="5" fillId="0" borderId="5" xfId="0" applyNumberFormat="1" applyFont="1" applyFill="1" applyBorder="1" applyAlignment="1">
      <alignment vertical="top"/>
    </xf>
    <xf numFmtId="4" fontId="5" fillId="0" borderId="5" xfId="1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4" fontId="5" fillId="0" borderId="5" xfId="0" applyNumberFormat="1" applyFont="1" applyFill="1" applyBorder="1" applyAlignment="1">
      <alignment horizontal="center" vertical="center" textRotation="90" wrapText="1"/>
    </xf>
    <xf numFmtId="4" fontId="5" fillId="0" borderId="7" xfId="0" applyNumberFormat="1" applyFont="1" applyFill="1" applyBorder="1" applyAlignment="1">
      <alignment horizontal="center" vertical="center" textRotation="90" wrapText="1"/>
    </xf>
    <xf numFmtId="4" fontId="5" fillId="0" borderId="6" xfId="0" applyNumberFormat="1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2"/>
    <cellStyle name="Обычный 2" xfId="4"/>
    <cellStyle name="Обычный 9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abSelected="1" view="pageBreakPreview" zoomScale="76" zoomScaleNormal="76" zoomScaleSheetLayoutView="76" zoomScalePageLayoutView="60" workbookViewId="0">
      <selection activeCell="E21" sqref="E21"/>
    </sheetView>
  </sheetViews>
  <sheetFormatPr defaultColWidth="9.140625" defaultRowHeight="15" x14ac:dyDescent="0.25"/>
  <cols>
    <col min="1" max="1" width="4.5703125" style="9" customWidth="1"/>
    <col min="2" max="2" width="14.140625" style="9" customWidth="1"/>
    <col min="3" max="3" width="28.85546875" style="8" customWidth="1"/>
    <col min="4" max="4" width="22.28515625" style="8" customWidth="1"/>
    <col min="5" max="5" width="33" style="10" customWidth="1"/>
    <col min="6" max="6" width="19.42578125" style="12" customWidth="1"/>
    <col min="7" max="7" width="9.42578125" style="9" customWidth="1"/>
    <col min="8" max="8" width="16.42578125" style="26" customWidth="1"/>
    <col min="9" max="9" width="15.5703125" style="27" customWidth="1"/>
    <col min="10" max="10" width="50.5703125" style="10" customWidth="1"/>
    <col min="11" max="11" width="10" style="10" customWidth="1"/>
    <col min="12" max="12" width="19.5703125" style="11" customWidth="1"/>
    <col min="13" max="13" width="19.140625" style="11" customWidth="1"/>
    <col min="14" max="14" width="14.7109375" style="11" customWidth="1"/>
    <col min="15" max="15" width="18.140625" style="11" customWidth="1"/>
    <col min="16" max="16" width="21.5703125" style="11" customWidth="1"/>
    <col min="17" max="17" width="19.85546875" style="11" customWidth="1"/>
    <col min="18" max="18" width="20.28515625" style="3" customWidth="1"/>
    <col min="19" max="34" width="9.140625" style="3"/>
    <col min="35" max="35" width="17.42578125" style="3" customWidth="1"/>
    <col min="36" max="16384" width="9.140625" style="3"/>
  </cols>
  <sheetData>
    <row r="1" spans="1:38" s="1" customFormat="1" ht="11.25" customHeight="1" x14ac:dyDescent="0.25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38" s="1" customFormat="1" ht="12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38" s="1" customFormat="1" ht="22.5" customHeight="1" x14ac:dyDescent="0.25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38" s="1" customFormat="1" ht="27" customHeight="1" x14ac:dyDescent="0.25">
      <c r="A4" s="68" t="s">
        <v>44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38" ht="11.25" customHeight="1" x14ac:dyDescent="0.3">
      <c r="A5" s="14"/>
      <c r="B5" s="14"/>
      <c r="C5" s="15"/>
      <c r="D5" s="15"/>
      <c r="E5" s="15"/>
      <c r="F5" s="16"/>
      <c r="G5" s="14"/>
      <c r="H5" s="13"/>
      <c r="I5" s="17"/>
      <c r="J5" s="15"/>
      <c r="K5" s="15"/>
      <c r="L5" s="13"/>
      <c r="M5" s="13"/>
      <c r="N5" s="13"/>
      <c r="O5" s="13"/>
      <c r="P5" s="13"/>
      <c r="Q5" s="13"/>
    </row>
    <row r="6" spans="1:38" ht="62.25" customHeight="1" x14ac:dyDescent="0.25">
      <c r="A6" s="70" t="s">
        <v>17</v>
      </c>
      <c r="B6" s="70" t="s">
        <v>31</v>
      </c>
      <c r="C6" s="70" t="s">
        <v>21</v>
      </c>
      <c r="D6" s="72" t="s">
        <v>13</v>
      </c>
      <c r="E6" s="73"/>
      <c r="F6" s="73"/>
      <c r="G6" s="74"/>
      <c r="H6" s="71" t="s">
        <v>38</v>
      </c>
      <c r="I6" s="79" t="s">
        <v>22</v>
      </c>
      <c r="J6" s="70" t="s">
        <v>18</v>
      </c>
      <c r="K6" s="70"/>
      <c r="L6" s="71" t="s">
        <v>36</v>
      </c>
      <c r="M6" s="69" t="s">
        <v>41</v>
      </c>
      <c r="N6" s="69"/>
      <c r="O6" s="69"/>
      <c r="P6" s="69"/>
      <c r="Q6" s="69"/>
    </row>
    <row r="7" spans="1:38" ht="93.75" customHeight="1" x14ac:dyDescent="0.25">
      <c r="A7" s="70"/>
      <c r="B7" s="70"/>
      <c r="C7" s="70"/>
      <c r="D7" s="70" t="s">
        <v>43</v>
      </c>
      <c r="E7" s="70" t="s">
        <v>40</v>
      </c>
      <c r="F7" s="71" t="s">
        <v>23</v>
      </c>
      <c r="G7" s="70" t="s">
        <v>42</v>
      </c>
      <c r="H7" s="71"/>
      <c r="I7" s="79"/>
      <c r="J7" s="70"/>
      <c r="K7" s="70"/>
      <c r="L7" s="71"/>
      <c r="M7" s="75" t="s">
        <v>12</v>
      </c>
      <c r="N7" s="76" t="s">
        <v>16</v>
      </c>
      <c r="O7" s="75" t="s">
        <v>11</v>
      </c>
      <c r="P7" s="75" t="s">
        <v>10</v>
      </c>
      <c r="Q7" s="75" t="s">
        <v>7</v>
      </c>
    </row>
    <row r="8" spans="1:38" ht="70.5" customHeight="1" x14ac:dyDescent="0.25">
      <c r="A8" s="70"/>
      <c r="B8" s="70"/>
      <c r="C8" s="70"/>
      <c r="D8" s="70"/>
      <c r="E8" s="70"/>
      <c r="F8" s="71"/>
      <c r="G8" s="70"/>
      <c r="H8" s="71"/>
      <c r="I8" s="79"/>
      <c r="J8" s="70"/>
      <c r="K8" s="70"/>
      <c r="L8" s="71"/>
      <c r="M8" s="75"/>
      <c r="N8" s="77"/>
      <c r="O8" s="75"/>
      <c r="P8" s="75"/>
      <c r="Q8" s="7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5.75" customHeight="1" x14ac:dyDescent="0.25">
      <c r="A9" s="70"/>
      <c r="B9" s="70"/>
      <c r="C9" s="70"/>
      <c r="D9" s="70"/>
      <c r="E9" s="70"/>
      <c r="F9" s="71"/>
      <c r="G9" s="70"/>
      <c r="H9" s="71"/>
      <c r="I9" s="79"/>
      <c r="J9" s="70"/>
      <c r="K9" s="70"/>
      <c r="L9" s="71"/>
      <c r="M9" s="75"/>
      <c r="N9" s="78"/>
      <c r="O9" s="75"/>
      <c r="P9" s="75"/>
      <c r="Q9" s="7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4" customFormat="1" ht="51" customHeight="1" x14ac:dyDescent="0.25">
      <c r="A10" s="70"/>
      <c r="B10" s="70"/>
      <c r="C10" s="70"/>
      <c r="D10" s="70"/>
      <c r="E10" s="70"/>
      <c r="F10" s="71"/>
      <c r="G10" s="70"/>
      <c r="H10" s="71"/>
      <c r="I10" s="79"/>
      <c r="J10" s="46" t="s">
        <v>9</v>
      </c>
      <c r="K10" s="46" t="s">
        <v>8</v>
      </c>
      <c r="L10" s="48" t="s">
        <v>7</v>
      </c>
      <c r="M10" s="49" t="s">
        <v>34</v>
      </c>
      <c r="N10" s="49" t="s">
        <v>34</v>
      </c>
      <c r="O10" s="49" t="s">
        <v>35</v>
      </c>
      <c r="P10" s="49" t="s">
        <v>35</v>
      </c>
      <c r="Q10" s="49" t="s">
        <v>34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ht="15.75" x14ac:dyDescent="0.25">
      <c r="A11" s="18">
        <v>1</v>
      </c>
      <c r="B11" s="18">
        <v>2</v>
      </c>
      <c r="C11" s="18">
        <v>3</v>
      </c>
      <c r="D11" s="18">
        <v>4</v>
      </c>
      <c r="E11" s="47">
        <v>5</v>
      </c>
      <c r="F11" s="19">
        <v>6</v>
      </c>
      <c r="G11" s="19">
        <v>7</v>
      </c>
      <c r="H11" s="19">
        <v>8</v>
      </c>
      <c r="I11" s="19">
        <v>9</v>
      </c>
      <c r="J11" s="47">
        <v>10</v>
      </c>
      <c r="K11" s="47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1">
        <v>17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7" customFormat="1" ht="18" customHeight="1" x14ac:dyDescent="0.25">
      <c r="A12" s="64" t="s">
        <v>32</v>
      </c>
      <c r="B12" s="65"/>
      <c r="C12" s="65"/>
      <c r="D12" s="65"/>
      <c r="E12" s="66"/>
      <c r="F12" s="20">
        <v>4</v>
      </c>
      <c r="G12" s="47" t="s">
        <v>3</v>
      </c>
      <c r="H12" s="22">
        <f>H14+H20+H28+H24</f>
        <v>3611.2</v>
      </c>
      <c r="I12" s="19">
        <f>I14+I20+I28+I24</f>
        <v>153</v>
      </c>
      <c r="J12" s="47" t="s">
        <v>3</v>
      </c>
      <c r="K12" s="25" t="s">
        <v>3</v>
      </c>
      <c r="L12" s="24">
        <f>L14+L20+L28+L24</f>
        <v>14317953</v>
      </c>
      <c r="M12" s="24">
        <f>M14+M20+M28+M24</f>
        <v>14121301</v>
      </c>
      <c r="N12" s="24">
        <f>N14+N20+N28+N24</f>
        <v>0</v>
      </c>
      <c r="O12" s="24">
        <f>O14+O20+O28+O13+O24</f>
        <v>200000</v>
      </c>
      <c r="P12" s="24">
        <f>P14+P20+P28+P24</f>
        <v>9832.6000000000058</v>
      </c>
      <c r="Q12" s="41">
        <f>M12+N12+O12+P12</f>
        <v>14331133.6</v>
      </c>
    </row>
    <row r="13" spans="1:38" s="7" customFormat="1" ht="18" customHeight="1" x14ac:dyDescent="0.25">
      <c r="A13" s="58"/>
      <c r="B13" s="64" t="s">
        <v>20</v>
      </c>
      <c r="C13" s="65"/>
      <c r="D13" s="65"/>
      <c r="E13" s="65"/>
      <c r="F13" s="65"/>
      <c r="G13" s="65"/>
      <c r="H13" s="65"/>
      <c r="I13" s="66"/>
      <c r="J13" s="47" t="s">
        <v>3</v>
      </c>
      <c r="K13" s="25" t="s">
        <v>3</v>
      </c>
      <c r="L13" s="42"/>
      <c r="M13" s="42"/>
      <c r="N13" s="42"/>
      <c r="O13" s="42">
        <v>13180.6</v>
      </c>
      <c r="P13" s="42"/>
      <c r="Q13" s="41">
        <f t="shared" ref="Q13:Q23" si="0">M13+N13+O13+P13</f>
        <v>13180.6</v>
      </c>
    </row>
    <row r="14" spans="1:38" s="7" customFormat="1" ht="31.5" x14ac:dyDescent="0.25">
      <c r="A14" s="59">
        <v>1</v>
      </c>
      <c r="B14" s="36">
        <v>71928000</v>
      </c>
      <c r="C14" s="28" t="s">
        <v>2</v>
      </c>
      <c r="D14" s="28" t="s">
        <v>1</v>
      </c>
      <c r="E14" s="31" t="s">
        <v>24</v>
      </c>
      <c r="F14" s="21">
        <v>9</v>
      </c>
      <c r="G14" s="36" t="s">
        <v>19</v>
      </c>
      <c r="H14" s="35">
        <v>493.2</v>
      </c>
      <c r="I14" s="21">
        <v>16</v>
      </c>
      <c r="J14" s="45" t="s">
        <v>25</v>
      </c>
      <c r="K14" s="36" t="s">
        <v>3</v>
      </c>
      <c r="L14" s="37">
        <f>L15+L16+L17+L19+L18</f>
        <v>5616438</v>
      </c>
      <c r="M14" s="37">
        <f>M15+M16+M17+M19+M18</f>
        <v>5616438</v>
      </c>
      <c r="N14" s="37">
        <f t="shared" ref="N14:P14" si="1">N15+N16+N17+N19+N18</f>
        <v>0</v>
      </c>
      <c r="O14" s="37">
        <f t="shared" si="1"/>
        <v>0</v>
      </c>
      <c r="P14" s="37">
        <f t="shared" si="1"/>
        <v>0</v>
      </c>
      <c r="Q14" s="41">
        <f t="shared" si="0"/>
        <v>5616438</v>
      </c>
    </row>
    <row r="15" spans="1:38" s="7" customFormat="1" ht="18" customHeight="1" x14ac:dyDescent="0.25">
      <c r="A15" s="60"/>
      <c r="B15" s="36">
        <v>71928000</v>
      </c>
      <c r="C15" s="28" t="s">
        <v>2</v>
      </c>
      <c r="D15" s="28"/>
      <c r="E15" s="28"/>
      <c r="F15" s="21"/>
      <c r="G15" s="36"/>
      <c r="H15" s="35"/>
      <c r="I15" s="21"/>
      <c r="J15" s="45" t="s">
        <v>30</v>
      </c>
      <c r="K15" s="33" t="s">
        <v>4</v>
      </c>
      <c r="L15" s="37">
        <v>1894557</v>
      </c>
      <c r="M15" s="37">
        <f>L15</f>
        <v>1894557</v>
      </c>
      <c r="N15" s="35"/>
      <c r="O15" s="35"/>
      <c r="P15" s="35"/>
      <c r="Q15" s="41">
        <f t="shared" si="0"/>
        <v>1894557</v>
      </c>
    </row>
    <row r="16" spans="1:38" s="7" customFormat="1" ht="18" customHeight="1" x14ac:dyDescent="0.25">
      <c r="A16" s="60"/>
      <c r="B16" s="36">
        <v>71928000</v>
      </c>
      <c r="C16" s="28" t="s">
        <v>2</v>
      </c>
      <c r="D16" s="28"/>
      <c r="E16" s="28"/>
      <c r="F16" s="21"/>
      <c r="G16" s="36"/>
      <c r="H16" s="35"/>
      <c r="I16" s="21"/>
      <c r="J16" s="30" t="s">
        <v>27</v>
      </c>
      <c r="K16" s="36">
        <v>10</v>
      </c>
      <c r="L16" s="37">
        <v>632351</v>
      </c>
      <c r="M16" s="37">
        <f t="shared" ref="M16:M18" si="2">L16</f>
        <v>632351</v>
      </c>
      <c r="N16" s="35"/>
      <c r="O16" s="40"/>
      <c r="P16" s="40"/>
      <c r="Q16" s="41">
        <f t="shared" si="0"/>
        <v>632351</v>
      </c>
    </row>
    <row r="17" spans="1:17" s="7" customFormat="1" ht="18" customHeight="1" x14ac:dyDescent="0.25">
      <c r="A17" s="60"/>
      <c r="B17" s="36">
        <v>71928000</v>
      </c>
      <c r="C17" s="28" t="s">
        <v>2</v>
      </c>
      <c r="D17" s="28"/>
      <c r="E17" s="28"/>
      <c r="F17" s="21"/>
      <c r="G17" s="36"/>
      <c r="H17" s="35"/>
      <c r="I17" s="21"/>
      <c r="J17" s="30" t="s">
        <v>29</v>
      </c>
      <c r="K17" s="32" t="s">
        <v>5</v>
      </c>
      <c r="L17" s="37">
        <v>2952275</v>
      </c>
      <c r="M17" s="37">
        <f t="shared" si="2"/>
        <v>2952275</v>
      </c>
      <c r="N17" s="35"/>
      <c r="O17" s="35"/>
      <c r="P17" s="35"/>
      <c r="Q17" s="41">
        <f t="shared" si="0"/>
        <v>2952275</v>
      </c>
    </row>
    <row r="18" spans="1:17" s="7" customFormat="1" ht="33.75" customHeight="1" x14ac:dyDescent="0.25">
      <c r="A18" s="60"/>
      <c r="B18" s="34">
        <v>71928000</v>
      </c>
      <c r="C18" s="45" t="s">
        <v>2</v>
      </c>
      <c r="D18" s="45"/>
      <c r="E18" s="45"/>
      <c r="F18" s="20"/>
      <c r="G18" s="44"/>
      <c r="H18" s="24"/>
      <c r="I18" s="20"/>
      <c r="J18" s="43" t="s">
        <v>39</v>
      </c>
      <c r="K18" s="33">
        <v>96</v>
      </c>
      <c r="L18" s="24">
        <v>20000</v>
      </c>
      <c r="M18" s="37">
        <f t="shared" si="2"/>
        <v>20000</v>
      </c>
      <c r="N18" s="24"/>
      <c r="O18" s="24"/>
      <c r="P18" s="24"/>
      <c r="Q18" s="41">
        <f t="shared" ref="Q18" si="3">M18+N18+O18+P18</f>
        <v>20000</v>
      </c>
    </row>
    <row r="19" spans="1:17" s="7" customFormat="1" ht="18" customHeight="1" x14ac:dyDescent="0.25">
      <c r="A19" s="61"/>
      <c r="B19" s="36">
        <v>71928000</v>
      </c>
      <c r="C19" s="28" t="s">
        <v>2</v>
      </c>
      <c r="D19" s="28"/>
      <c r="E19" s="28"/>
      <c r="F19" s="21"/>
      <c r="G19" s="36"/>
      <c r="H19" s="35"/>
      <c r="I19" s="21"/>
      <c r="J19" s="28" t="s">
        <v>28</v>
      </c>
      <c r="K19" s="36">
        <v>21</v>
      </c>
      <c r="L19" s="37">
        <v>117255</v>
      </c>
      <c r="M19" s="37">
        <f>L19</f>
        <v>117255</v>
      </c>
      <c r="N19" s="35"/>
      <c r="O19" s="35"/>
      <c r="P19" s="35"/>
      <c r="Q19" s="41">
        <f>M19+N19+O19+P19</f>
        <v>117255</v>
      </c>
    </row>
    <row r="20" spans="1:17" s="7" customFormat="1" ht="15.75" x14ac:dyDescent="0.25">
      <c r="A20" s="59">
        <v>2</v>
      </c>
      <c r="B20" s="36">
        <v>71928000</v>
      </c>
      <c r="C20" s="28" t="s">
        <v>2</v>
      </c>
      <c r="D20" s="28" t="s">
        <v>1</v>
      </c>
      <c r="E20" s="28" t="s">
        <v>0</v>
      </c>
      <c r="F20" s="21">
        <v>16</v>
      </c>
      <c r="G20" s="36" t="s">
        <v>19</v>
      </c>
      <c r="H20" s="35">
        <v>478.3</v>
      </c>
      <c r="I20" s="21">
        <v>28</v>
      </c>
      <c r="J20" s="45" t="s">
        <v>25</v>
      </c>
      <c r="K20" s="36" t="s">
        <v>3</v>
      </c>
      <c r="L20" s="37">
        <f>L21+L23+L22</f>
        <v>2821618</v>
      </c>
      <c r="M20" s="37">
        <f>M21+M23+M22</f>
        <v>2821618</v>
      </c>
      <c r="N20" s="37">
        <f t="shared" ref="N20:P20" si="4">N21+N23+N22</f>
        <v>0</v>
      </c>
      <c r="O20" s="37">
        <f t="shared" si="4"/>
        <v>0</v>
      </c>
      <c r="P20" s="37">
        <f t="shared" si="4"/>
        <v>0</v>
      </c>
      <c r="Q20" s="41">
        <f t="shared" si="0"/>
        <v>2821618</v>
      </c>
    </row>
    <row r="21" spans="1:17" s="7" customFormat="1" ht="18" customHeight="1" x14ac:dyDescent="0.25">
      <c r="A21" s="60"/>
      <c r="B21" s="36">
        <v>71928000</v>
      </c>
      <c r="C21" s="28" t="s">
        <v>2</v>
      </c>
      <c r="D21" s="28"/>
      <c r="E21" s="28"/>
      <c r="F21" s="21"/>
      <c r="G21" s="36"/>
      <c r="H21" s="35"/>
      <c r="I21" s="21"/>
      <c r="J21" s="29" t="s">
        <v>29</v>
      </c>
      <c r="K21" s="32" t="s">
        <v>5</v>
      </c>
      <c r="L21" s="37">
        <v>2742919</v>
      </c>
      <c r="M21" s="37">
        <f t="shared" ref="M21:M22" si="5">L21</f>
        <v>2742919</v>
      </c>
      <c r="N21" s="35"/>
      <c r="O21" s="35"/>
      <c r="P21" s="35"/>
      <c r="Q21" s="41">
        <f t="shared" si="0"/>
        <v>2742919</v>
      </c>
    </row>
    <row r="22" spans="1:17" s="7" customFormat="1" ht="33.75" customHeight="1" x14ac:dyDescent="0.25">
      <c r="A22" s="60"/>
      <c r="B22" s="34">
        <v>71928000</v>
      </c>
      <c r="C22" s="45" t="s">
        <v>2</v>
      </c>
      <c r="D22" s="45"/>
      <c r="E22" s="45"/>
      <c r="F22" s="20"/>
      <c r="G22" s="44"/>
      <c r="H22" s="24"/>
      <c r="I22" s="20"/>
      <c r="J22" s="43" t="s">
        <v>39</v>
      </c>
      <c r="K22" s="33">
        <v>96</v>
      </c>
      <c r="L22" s="24">
        <v>20000</v>
      </c>
      <c r="M22" s="37">
        <f t="shared" si="5"/>
        <v>20000</v>
      </c>
      <c r="N22" s="24"/>
      <c r="O22" s="24"/>
      <c r="P22" s="24"/>
      <c r="Q22" s="41">
        <f t="shared" ref="Q22" si="6">M22+N22+O22+P22</f>
        <v>20000</v>
      </c>
    </row>
    <row r="23" spans="1:17" s="7" customFormat="1" ht="18" customHeight="1" x14ac:dyDescent="0.25">
      <c r="A23" s="61"/>
      <c r="B23" s="36">
        <v>71928000</v>
      </c>
      <c r="C23" s="28" t="s">
        <v>2</v>
      </c>
      <c r="D23" s="28"/>
      <c r="E23" s="28"/>
      <c r="F23" s="21"/>
      <c r="G23" s="36"/>
      <c r="H23" s="35"/>
      <c r="I23" s="21"/>
      <c r="J23" s="28" t="s">
        <v>28</v>
      </c>
      <c r="K23" s="36">
        <v>21</v>
      </c>
      <c r="L23" s="37">
        <v>58699</v>
      </c>
      <c r="M23" s="37">
        <f>L23</f>
        <v>58699</v>
      </c>
      <c r="N23" s="35"/>
      <c r="O23" s="40"/>
      <c r="P23" s="40"/>
      <c r="Q23" s="41">
        <f t="shared" si="0"/>
        <v>58699</v>
      </c>
    </row>
    <row r="24" spans="1:17" s="7" customFormat="1" ht="15.75" x14ac:dyDescent="0.25">
      <c r="A24" s="59">
        <v>3</v>
      </c>
      <c r="B24" s="36">
        <v>71928000</v>
      </c>
      <c r="C24" s="28" t="s">
        <v>2</v>
      </c>
      <c r="D24" s="28" t="s">
        <v>1</v>
      </c>
      <c r="E24" s="31" t="s">
        <v>0</v>
      </c>
      <c r="F24" s="21" t="s">
        <v>37</v>
      </c>
      <c r="G24" s="36" t="s">
        <v>19</v>
      </c>
      <c r="H24" s="35">
        <v>1956.5</v>
      </c>
      <c r="I24" s="21">
        <v>72</v>
      </c>
      <c r="J24" s="45" t="s">
        <v>25</v>
      </c>
      <c r="K24" s="36" t="s">
        <v>3</v>
      </c>
      <c r="L24" s="37">
        <f>L25+L26+L27</f>
        <v>5663245</v>
      </c>
      <c r="M24" s="37">
        <f>M25+M26+M27</f>
        <v>5663245</v>
      </c>
      <c r="N24" s="37">
        <f t="shared" ref="N24:P24" si="7">N25+N26+N27</f>
        <v>0</v>
      </c>
      <c r="O24" s="37">
        <f t="shared" si="7"/>
        <v>0</v>
      </c>
      <c r="P24" s="37">
        <f t="shared" si="7"/>
        <v>0</v>
      </c>
      <c r="Q24" s="41">
        <f>M24+N24+O24+P24</f>
        <v>5663245</v>
      </c>
    </row>
    <row r="25" spans="1:17" s="7" customFormat="1" ht="18" customHeight="1" x14ac:dyDescent="0.25">
      <c r="A25" s="60"/>
      <c r="B25" s="36">
        <v>71928000</v>
      </c>
      <c r="C25" s="28" t="s">
        <v>2</v>
      </c>
      <c r="D25" s="28"/>
      <c r="E25" s="28"/>
      <c r="F25" s="21"/>
      <c r="G25" s="36"/>
      <c r="H25" s="35"/>
      <c r="I25" s="21"/>
      <c r="J25" s="45" t="s">
        <v>30</v>
      </c>
      <c r="K25" s="33" t="s">
        <v>4</v>
      </c>
      <c r="L25" s="37">
        <v>1711376</v>
      </c>
      <c r="M25" s="37">
        <f>L25</f>
        <v>1711376</v>
      </c>
      <c r="N25" s="35"/>
      <c r="O25" s="40"/>
      <c r="P25" s="40"/>
      <c r="Q25" s="41">
        <f>M25+N25+O25+P25</f>
        <v>1711376</v>
      </c>
    </row>
    <row r="26" spans="1:17" s="7" customFormat="1" ht="18" customHeight="1" x14ac:dyDescent="0.25">
      <c r="A26" s="60"/>
      <c r="B26" s="36">
        <v>71928000</v>
      </c>
      <c r="C26" s="28" t="s">
        <v>2</v>
      </c>
      <c r="D26" s="28"/>
      <c r="E26" s="28"/>
      <c r="F26" s="21"/>
      <c r="G26" s="36"/>
      <c r="H26" s="35"/>
      <c r="I26" s="21"/>
      <c r="J26" s="30" t="s">
        <v>29</v>
      </c>
      <c r="K26" s="32" t="s">
        <v>5</v>
      </c>
      <c r="L26" s="37">
        <v>3833214</v>
      </c>
      <c r="M26" s="37">
        <f t="shared" ref="M26:M27" si="8">L26</f>
        <v>3833214</v>
      </c>
      <c r="N26" s="35"/>
      <c r="O26" s="40"/>
      <c r="P26" s="40"/>
      <c r="Q26" s="41">
        <f t="shared" ref="Q26:Q27" si="9">M26+N26+O26+P26</f>
        <v>3833214</v>
      </c>
    </row>
    <row r="27" spans="1:17" s="7" customFormat="1" ht="18" customHeight="1" x14ac:dyDescent="0.25">
      <c r="A27" s="61"/>
      <c r="B27" s="36">
        <v>71928000</v>
      </c>
      <c r="C27" s="28" t="s">
        <v>2</v>
      </c>
      <c r="D27" s="28"/>
      <c r="E27" s="28"/>
      <c r="F27" s="21"/>
      <c r="G27" s="36"/>
      <c r="H27" s="35"/>
      <c r="I27" s="21"/>
      <c r="J27" s="28" t="s">
        <v>28</v>
      </c>
      <c r="K27" s="36">
        <v>21</v>
      </c>
      <c r="L27" s="37">
        <v>118655</v>
      </c>
      <c r="M27" s="37">
        <f t="shared" si="8"/>
        <v>118655</v>
      </c>
      <c r="N27" s="35"/>
      <c r="O27" s="40"/>
      <c r="P27" s="40"/>
      <c r="Q27" s="41">
        <f t="shared" si="9"/>
        <v>118655</v>
      </c>
    </row>
    <row r="28" spans="1:17" s="7" customFormat="1" ht="15.75" x14ac:dyDescent="0.25">
      <c r="A28" s="62">
        <v>4</v>
      </c>
      <c r="B28" s="34">
        <v>71928000</v>
      </c>
      <c r="C28" s="45" t="s">
        <v>2</v>
      </c>
      <c r="D28" s="45" t="s">
        <v>1</v>
      </c>
      <c r="E28" s="45" t="s">
        <v>33</v>
      </c>
      <c r="F28" s="20">
        <v>24</v>
      </c>
      <c r="G28" s="44" t="s">
        <v>19</v>
      </c>
      <c r="H28" s="24">
        <v>683.2</v>
      </c>
      <c r="I28" s="20">
        <v>37</v>
      </c>
      <c r="J28" s="45" t="s">
        <v>25</v>
      </c>
      <c r="K28" s="23" t="s">
        <v>3</v>
      </c>
      <c r="L28" s="24">
        <f>L29+L30</f>
        <v>216652</v>
      </c>
      <c r="M28" s="24">
        <f t="shared" ref="M28:P28" si="10">M29+M30</f>
        <v>20000</v>
      </c>
      <c r="N28" s="24">
        <f t="shared" si="10"/>
        <v>0</v>
      </c>
      <c r="O28" s="24">
        <f t="shared" si="10"/>
        <v>186819.4</v>
      </c>
      <c r="P28" s="24">
        <f t="shared" si="10"/>
        <v>9832.6000000000058</v>
      </c>
      <c r="Q28" s="41">
        <f t="shared" ref="Q28:Q30" si="11">M28+N28+O28+P28</f>
        <v>216652</v>
      </c>
    </row>
    <row r="29" spans="1:17" s="7" customFormat="1" ht="33.75" customHeight="1" x14ac:dyDescent="0.25">
      <c r="A29" s="63"/>
      <c r="B29" s="34">
        <v>71928000</v>
      </c>
      <c r="C29" s="45" t="s">
        <v>2</v>
      </c>
      <c r="D29" s="45"/>
      <c r="E29" s="45"/>
      <c r="F29" s="20"/>
      <c r="G29" s="44"/>
      <c r="H29" s="24"/>
      <c r="I29" s="20"/>
      <c r="J29" s="43" t="s">
        <v>39</v>
      </c>
      <c r="K29" s="33">
        <v>96</v>
      </c>
      <c r="L29" s="24">
        <v>20000</v>
      </c>
      <c r="M29" s="37">
        <f>L29</f>
        <v>20000</v>
      </c>
      <c r="N29" s="24"/>
      <c r="O29" s="24"/>
      <c r="P29" s="24"/>
      <c r="Q29" s="41">
        <f t="shared" si="11"/>
        <v>20000</v>
      </c>
    </row>
    <row r="30" spans="1:17" s="7" customFormat="1" ht="48" customHeight="1" x14ac:dyDescent="0.25">
      <c r="A30" s="63"/>
      <c r="B30" s="52">
        <v>71928000</v>
      </c>
      <c r="C30" s="51" t="s">
        <v>2</v>
      </c>
      <c r="D30" s="51"/>
      <c r="E30" s="51"/>
      <c r="F30" s="38"/>
      <c r="G30" s="50"/>
      <c r="H30" s="39"/>
      <c r="I30" s="38"/>
      <c r="J30" s="53" t="s">
        <v>26</v>
      </c>
      <c r="K30" s="54" t="s">
        <v>6</v>
      </c>
      <c r="L30" s="55">
        <v>196652</v>
      </c>
      <c r="M30" s="39"/>
      <c r="N30" s="39"/>
      <c r="O30" s="56">
        <f>L30*0.95</f>
        <v>186819.4</v>
      </c>
      <c r="P30" s="57">
        <f>L30-O30</f>
        <v>9832.6000000000058</v>
      </c>
      <c r="Q30" s="57">
        <f t="shared" si="11"/>
        <v>196652</v>
      </c>
    </row>
  </sheetData>
  <mergeCells count="27">
    <mergeCell ref="A28:A30"/>
    <mergeCell ref="A12:E12"/>
    <mergeCell ref="B13:I13"/>
    <mergeCell ref="A14:A19"/>
    <mergeCell ref="A20:A23"/>
    <mergeCell ref="O7:O9"/>
    <mergeCell ref="A6:A10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P7:P9"/>
    <mergeCell ref="Q7:Q9"/>
    <mergeCell ref="I6:I10"/>
    <mergeCell ref="J6:K9"/>
    <mergeCell ref="L6:L9"/>
    <mergeCell ref="H6:H10"/>
    <mergeCell ref="G7:G10"/>
    <mergeCell ref="B6:B10"/>
    <mergeCell ref="C6:C10"/>
    <mergeCell ref="A24:A27"/>
  </mergeCells>
  <printOptions horizontalCentered="1"/>
  <pageMargins left="0.78740157480314965" right="0.78740157480314965" top="1.1811023622047245" bottom="0.39370078740157483" header="0" footer="0"/>
  <pageSetup paperSize="9" scale="33" fitToHeight="0" orientation="landscape" useFirstPageNumber="1" r:id="rId1"/>
  <headerFooter differentFirst="1">
    <oddHeader>&amp;C&amp;"PT Astra Serif,обычный"&amp;12&amp;P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2019-12-17T09:48:28Z</cp:lastPrinted>
  <dcterms:created xsi:type="dcterms:W3CDTF">2015-06-18T05:00:26Z</dcterms:created>
  <dcterms:modified xsi:type="dcterms:W3CDTF">2019-12-18T13:03:48Z</dcterms:modified>
</cp:coreProperties>
</file>